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Mileage Log" sheetId="2" state="visible" r:id="rId2"/>
    <sheet xmlns:r="http://schemas.openxmlformats.org/officeDocument/2006/relationships" name="Annual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0.00"/>
    <numFmt numFmtId="165" formatCode="£#,##0.00"/>
  </numFmts>
  <fonts count="10">
    <font>
      <name val="Calibri"/>
      <family val="2"/>
      <color theme="1"/>
      <sz val="11"/>
      <scheme val="minor"/>
    </font>
    <font>
      <name val="Calibri"/>
      <b val="1"/>
      <color rgb="000F172A"/>
      <sz val="22"/>
    </font>
    <font>
      <name val="Calibri"/>
      <b val="1"/>
      <color rgb="000F172A"/>
      <sz val="13"/>
    </font>
    <font>
      <name val="Calibri"/>
      <b val="1"/>
      <color rgb="001E293B"/>
      <sz val="11"/>
    </font>
    <font>
      <name val="Calibri"/>
      <color rgb="00334155"/>
      <sz val="11"/>
    </font>
    <font>
      <name val="Calibri"/>
      <b val="1"/>
      <color rgb="00FFFFFF"/>
      <sz val="11"/>
    </font>
    <font>
      <name val="Calibri"/>
      <color rgb="000284C7"/>
      <sz val="11"/>
    </font>
    <font>
      <name val="Calibri"/>
      <color rgb="001E293B"/>
      <sz val="11"/>
    </font>
    <font>
      <name val="Calibri"/>
      <b val="1"/>
      <color rgb="000F172A"/>
      <sz val="11"/>
    </font>
    <font>
      <name val="Calibri"/>
      <b val="1"/>
      <color rgb="000F172A"/>
      <sz val="12"/>
    </font>
  </fonts>
  <fills count="4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F0F9FF"/>
        <bgColor rgb="00F0F9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0" fontId="6" fillId="0" borderId="0" pivotButton="0" quotePrefix="0" xfId="0"/>
    <xf numFmtId="164" fontId="7" fillId="0" borderId="0" pivotButton="0" quotePrefix="0" xfId="0"/>
    <xf numFmtId="165" fontId="7" fillId="0" borderId="0" pivotButton="0" quotePrefix="0" xfId="0"/>
    <xf numFmtId="1" fontId="6" fillId="0" borderId="0" pivotButton="0" quotePrefix="0" xfId="0"/>
    <xf numFmtId="1" fontId="7" fillId="0" borderId="0" pivotButton="0" quotePrefix="0" xfId="0"/>
    <xf numFmtId="0" fontId="8" fillId="0" borderId="0" pivotButton="0" quotePrefix="0" xfId="0"/>
    <xf numFmtId="1" fontId="8" fillId="0" borderId="0" pivotButton="0" quotePrefix="0" xfId="0"/>
    <xf numFmtId="165" fontId="8" fillId="0" borderId="0" pivotButton="0" quotePrefix="0" xfId="0"/>
    <xf numFmtId="0" fontId="9" fillId="3" borderId="0" pivotButton="0" quotePrefix="0" xfId="0"/>
    <xf numFmtId="165" fontId="9" fillId="3" borderId="0" pivotButton="0" quotePrefix="0" xfId="0"/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worksheets/sheet1.xml" Id="rId1"/><Relationship Type="http://schemas.openxmlformats.org/officeDocument/2006/relationships/worksheet" Target="worksheets/sheet2.xml" Id="rId2"/><Relationship Type="http://schemas.openxmlformats.org/officeDocument/2006/relationships/worksheet" Target="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172A"/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</cols>
  <sheetData>
    <row r="1" ht="45" customHeight="1">
      <c r="A1" s="1" t="n"/>
      <c r="B1" s="2" t="inlineStr">
        <is>
          <t>BUSINESS MILEAGE LOG</t>
        </is>
      </c>
      <c r="C1" s="1" t="n"/>
      <c r="D1" s="1" t="n"/>
      <c r="E1" s="1" t="n"/>
      <c r="F1" s="1" t="n"/>
      <c r="G1" s="1" t="n"/>
      <c r="H1" s="1" t="n"/>
    </row>
    <row r="2">
      <c r="B2" s="3" t="inlineStr">
        <is>
          <t>HMRC-Compliant Mileage Tracker 2025/26</t>
        </is>
      </c>
    </row>
    <row r="4">
      <c r="B4" s="4" t="inlineStr">
        <is>
          <t>HMRC Rates 2025/26</t>
        </is>
      </c>
      <c r="C4" s="5" t="inlineStr">
        <is>
          <t>First 10,000 business miles: 45p per mile</t>
        </is>
      </c>
    </row>
    <row r="5">
      <c r="B5" s="5" t="inlineStr"/>
      <c r="C5" s="5" t="inlineStr">
        <is>
          <t>Over 10,000 business miles: 25p per mile</t>
        </is>
      </c>
    </row>
    <row r="6">
      <c r="B6" s="5" t="inlineStr"/>
      <c r="C6" s="5" t="inlineStr">
        <is>
          <t>Passenger supplement: 5p per mile per passenger</t>
        </is>
      </c>
    </row>
    <row r="7">
      <c r="B7" s="4" t="inlineStr">
        <is>
          <t>Rules</t>
        </is>
      </c>
      <c r="C7" s="5" t="inlineStr">
        <is>
          <t>Only business journeys count (not commuting).</t>
        </is>
      </c>
    </row>
    <row r="8">
      <c r="B8" s="4" t="inlineStr">
        <is>
          <t>Records</t>
        </is>
      </c>
      <c r="C8" s="5" t="inlineStr">
        <is>
          <t>Log every business journey with date, from, to, purpose and miles.</t>
        </is>
      </c>
    </row>
    <row r="9">
      <c r="B9" s="4" t="inlineStr">
        <is>
          <t>Keep</t>
        </is>
      </c>
      <c r="C9" s="5" t="inlineStr">
        <is>
          <t>Retain this log for at least 5 years.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EA5E9"/>
    <outlinePr summaryBelow="1" summaryRight="1"/>
    <pageSetUpPr/>
  </sheetPr>
  <dimension ref="A1:K23"/>
  <sheetViews>
    <sheetView workbookViewId="0">
      <selection activeCell="A1" sqref="A1"/>
    </sheetView>
  </sheetViews>
  <sheetFormatPr baseColWidth="8" defaultRowHeight="15"/>
  <cols>
    <col width="3" customWidth="1" min="1" max="1"/>
    <col width="13" customWidth="1" min="2" max="2"/>
    <col width="14" customWidth="1" min="3" max="3"/>
    <col width="22" customWidth="1" min="4" max="4"/>
    <col width="26" customWidth="1" min="5" max="5"/>
    <col width="28" customWidth="1" min="6" max="6"/>
    <col width="10" customWidth="1" min="7" max="7"/>
    <col width="12" customWidth="1" min="8" max="8"/>
    <col width="12" customWidth="1" min="9" max="9"/>
    <col width="14" customWidth="1" min="10" max="10"/>
  </cols>
  <sheetData>
    <row r="1" ht="40" customHeight="1">
      <c r="A1" s="1" t="n"/>
      <c r="B1" s="2" t="inlineStr">
        <is>
          <t>BUSINESS MILEAGE LOG</t>
        </is>
      </c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3">
      <c r="B3" s="6" t="inlineStr">
        <is>
          <t>Date</t>
        </is>
      </c>
      <c r="C3" s="6" t="inlineStr">
        <is>
          <t>Vehicle</t>
        </is>
      </c>
      <c r="D3" s="6" t="inlineStr">
        <is>
          <t>From</t>
        </is>
      </c>
      <c r="E3" s="6" t="inlineStr">
        <is>
          <t>To</t>
        </is>
      </c>
      <c r="F3" s="6" t="inlineStr">
        <is>
          <t>Purpose</t>
        </is>
      </c>
      <c r="G3" s="6" t="inlineStr">
        <is>
          <t>Miles</t>
        </is>
      </c>
      <c r="H3" s="6" t="inlineStr">
        <is>
          <t>Passengers</t>
        </is>
      </c>
      <c r="I3" s="6" t="inlineStr">
        <is>
          <t>Claim Rate</t>
        </is>
      </c>
      <c r="J3" s="6" t="inlineStr">
        <is>
          <t>Claim Amount</t>
        </is>
      </c>
    </row>
    <row r="4">
      <c r="B4" s="7" t="inlineStr">
        <is>
          <t>EXAMPLE:</t>
        </is>
      </c>
      <c r="C4" s="5" t="inlineStr">
        <is>
          <t>Ford Focus</t>
        </is>
      </c>
      <c r="D4" s="5" t="inlineStr">
        <is>
          <t>Home</t>
        </is>
      </c>
      <c r="E4" s="5" t="inlineStr">
        <is>
          <t>ABC Ltd, Manchester</t>
        </is>
      </c>
      <c r="F4" s="5" t="inlineStr">
        <is>
          <t>Client meeting</t>
        </is>
      </c>
      <c r="G4" s="7" t="n">
        <v>24</v>
      </c>
      <c r="H4" s="7" t="n">
        <v>0</v>
      </c>
      <c r="I4" s="8">
        <f>IF(SUM($G$4:G4)&lt;=10000,0.45,0.25)</f>
        <v/>
      </c>
      <c r="J4" s="9">
        <f>G4*I4+H4*0.05*G4</f>
        <v/>
      </c>
    </row>
    <row r="5">
      <c r="B5" s="7" t="inlineStr"/>
      <c r="C5" s="5" t="inlineStr">
        <is>
          <t>Ford Focus</t>
        </is>
      </c>
      <c r="D5" s="5" t="inlineStr">
        <is>
          <t>Home</t>
        </is>
      </c>
      <c r="E5" s="5" t="inlineStr">
        <is>
          <t>Leeds</t>
        </is>
      </c>
      <c r="F5" s="5" t="inlineStr">
        <is>
          <t>Site visit</t>
        </is>
      </c>
      <c r="G5" s="7" t="n">
        <v>42</v>
      </c>
      <c r="H5" s="7" t="n">
        <v>1</v>
      </c>
      <c r="I5" s="8">
        <f>IF(SUM($G$4:G5)&lt;=10000,0.45,0.25)</f>
        <v/>
      </c>
      <c r="J5" s="9">
        <f>G5*I5+H5*0.05*G5</f>
        <v/>
      </c>
    </row>
    <row r="6">
      <c r="B6" s="7" t="inlineStr"/>
      <c r="C6" s="5" t="inlineStr">
        <is>
          <t>Ford Focus</t>
        </is>
      </c>
      <c r="D6" s="5" t="inlineStr">
        <is>
          <t>Home</t>
        </is>
      </c>
      <c r="E6" s="5" t="inlineStr">
        <is>
          <t>Post Office</t>
        </is>
      </c>
      <c r="F6" s="5" t="inlineStr">
        <is>
          <t>Business post</t>
        </is>
      </c>
      <c r="G6" s="7" t="n">
        <v>3</v>
      </c>
      <c r="H6" s="7" t="n">
        <v>0</v>
      </c>
      <c r="I6" s="8">
        <f>IF(SUM($G$4:G6)&lt;=10000,0.45,0.25)</f>
        <v/>
      </c>
      <c r="J6" s="9">
        <f>G6*I6+H6*0.05*G6</f>
        <v/>
      </c>
    </row>
    <row r="7">
      <c r="B7" s="7" t="inlineStr"/>
      <c r="C7" s="5" t="inlineStr">
        <is>
          <t>Ford Focus</t>
        </is>
      </c>
      <c r="D7" s="5" t="inlineStr">
        <is>
          <t>Home</t>
        </is>
      </c>
      <c r="E7" s="5" t="inlineStr">
        <is>
          <t>Training Centre</t>
        </is>
      </c>
      <c r="F7" s="5" t="inlineStr">
        <is>
          <t>CPD course</t>
        </is>
      </c>
      <c r="G7" s="7" t="n">
        <v>65</v>
      </c>
      <c r="H7" s="7" t="n">
        <v>0</v>
      </c>
      <c r="I7" s="8">
        <f>IF(SUM($G$4:G7)&lt;=10000,0.45,0.25)</f>
        <v/>
      </c>
      <c r="J7" s="9">
        <f>G7*I7+H7*0.05*G7</f>
        <v/>
      </c>
    </row>
    <row r="8">
      <c r="B8" s="7" t="inlineStr"/>
      <c r="C8" s="5" t="inlineStr">
        <is>
          <t>Ford Focus</t>
        </is>
      </c>
      <c r="D8" s="5" t="inlineStr">
        <is>
          <t>Home</t>
        </is>
      </c>
      <c r="E8" s="5" t="inlineStr">
        <is>
          <t>ABC Ltd</t>
        </is>
      </c>
      <c r="F8" s="5" t="inlineStr">
        <is>
          <t>Follow-up meeting</t>
        </is>
      </c>
      <c r="G8" s="7" t="n">
        <v>24</v>
      </c>
      <c r="H8" s="7" t="n">
        <v>0</v>
      </c>
      <c r="I8" s="8">
        <f>IF(SUM($G$4:G8)&lt;=10000,0.45,0.25)</f>
        <v/>
      </c>
      <c r="J8" s="9">
        <f>G8*I8+H8*0.05*G8</f>
        <v/>
      </c>
    </row>
    <row r="9">
      <c r="B9" s="7" t="n"/>
      <c r="C9" s="5" t="n"/>
      <c r="D9" s="5" t="n"/>
      <c r="E9" s="5" t="n"/>
      <c r="F9" s="5" t="n"/>
      <c r="G9" s="10" t="n"/>
      <c r="H9" s="10" t="n"/>
      <c r="I9" s="8">
        <f>IF(SUM($G$4:G9)&lt;=10000,0.45,0.25)</f>
        <v/>
      </c>
      <c r="J9" s="9">
        <f>G9*I9+H9*0.05*G9</f>
        <v/>
      </c>
    </row>
    <row r="10">
      <c r="B10" s="7" t="n"/>
      <c r="C10" s="5" t="n"/>
      <c r="D10" s="5" t="n"/>
      <c r="E10" s="5" t="n"/>
      <c r="F10" s="5" t="n"/>
      <c r="G10" s="10" t="n"/>
      <c r="H10" s="10" t="n"/>
      <c r="I10" s="8">
        <f>IF(SUM($G$4:G10)&lt;=10000,0.45,0.25)</f>
        <v/>
      </c>
      <c r="J10" s="9">
        <f>G10*I10+H10*0.05*G10</f>
        <v/>
      </c>
    </row>
    <row r="11">
      <c r="B11" s="7" t="n"/>
      <c r="C11" s="5" t="n"/>
      <c r="D11" s="5" t="n"/>
      <c r="E11" s="5" t="n"/>
      <c r="F11" s="5" t="n"/>
      <c r="G11" s="10" t="n"/>
      <c r="H11" s="10" t="n"/>
      <c r="I11" s="8">
        <f>IF(SUM($G$4:G11)&lt;=10000,0.45,0.25)</f>
        <v/>
      </c>
      <c r="J11" s="9">
        <f>G11*I11+H11*0.05*G11</f>
        <v/>
      </c>
    </row>
    <row r="12">
      <c r="B12" s="7" t="n"/>
      <c r="C12" s="5" t="n"/>
      <c r="D12" s="5" t="n"/>
      <c r="E12" s="5" t="n"/>
      <c r="F12" s="5" t="n"/>
      <c r="G12" s="10" t="n"/>
      <c r="H12" s="10" t="n"/>
      <c r="I12" s="8">
        <f>IF(SUM($G$4:G12)&lt;=10000,0.45,0.25)</f>
        <v/>
      </c>
      <c r="J12" s="9">
        <f>G12*I12+H12*0.05*G12</f>
        <v/>
      </c>
    </row>
    <row r="13">
      <c r="B13" s="7" t="n"/>
      <c r="C13" s="5" t="n"/>
      <c r="D13" s="5" t="n"/>
      <c r="E13" s="5" t="n"/>
      <c r="F13" s="5" t="n"/>
      <c r="G13" s="10" t="n"/>
      <c r="H13" s="10" t="n"/>
      <c r="I13" s="8">
        <f>IF(SUM($G$4:G13)&lt;=10000,0.45,0.25)</f>
        <v/>
      </c>
      <c r="J13" s="9">
        <f>G13*I13+H13*0.05*G13</f>
        <v/>
      </c>
    </row>
    <row r="14">
      <c r="B14" s="7" t="n"/>
      <c r="C14" s="5" t="n"/>
      <c r="D14" s="5" t="n"/>
      <c r="E14" s="5" t="n"/>
      <c r="F14" s="5" t="n"/>
      <c r="G14" s="10" t="n"/>
      <c r="H14" s="10" t="n"/>
      <c r="I14" s="8">
        <f>IF(SUM($G$4:G14)&lt;=10000,0.45,0.25)</f>
        <v/>
      </c>
      <c r="J14" s="9">
        <f>G14*I14+H14*0.05*G14</f>
        <v/>
      </c>
    </row>
    <row r="15">
      <c r="B15" s="7" t="n"/>
      <c r="C15" s="5" t="n"/>
      <c r="D15" s="5" t="n"/>
      <c r="E15" s="5" t="n"/>
      <c r="F15" s="5" t="n"/>
      <c r="G15" s="10" t="n"/>
      <c r="H15" s="10" t="n"/>
      <c r="I15" s="8">
        <f>IF(SUM($G$4:G15)&lt;=10000,0.45,0.25)</f>
        <v/>
      </c>
      <c r="J15" s="9">
        <f>G15*I15+H15*0.05*G15</f>
        <v/>
      </c>
    </row>
    <row r="16">
      <c r="B16" s="7" t="n"/>
      <c r="C16" s="5" t="n"/>
      <c r="D16" s="5" t="n"/>
      <c r="E16" s="5" t="n"/>
      <c r="F16" s="5" t="n"/>
      <c r="G16" s="10" t="n"/>
      <c r="H16" s="10" t="n"/>
      <c r="I16" s="8">
        <f>IF(SUM($G$4:G16)&lt;=10000,0.45,0.25)</f>
        <v/>
      </c>
      <c r="J16" s="9">
        <f>G16*I16+H16*0.05*G16</f>
        <v/>
      </c>
    </row>
    <row r="17">
      <c r="B17" s="7" t="n"/>
      <c r="C17" s="5" t="n"/>
      <c r="D17" s="5" t="n"/>
      <c r="E17" s="5" t="n"/>
      <c r="F17" s="5" t="n"/>
      <c r="G17" s="10" t="n"/>
      <c r="H17" s="10" t="n"/>
      <c r="I17" s="8">
        <f>IF(SUM($G$4:G17)&lt;=10000,0.45,0.25)</f>
        <v/>
      </c>
      <c r="J17" s="9">
        <f>G17*I17+H17*0.05*G17</f>
        <v/>
      </c>
    </row>
    <row r="18">
      <c r="B18" s="7" t="n"/>
      <c r="C18" s="5" t="n"/>
      <c r="D18" s="5" t="n"/>
      <c r="E18" s="5" t="n"/>
      <c r="F18" s="5" t="n"/>
      <c r="G18" s="10" t="n"/>
      <c r="H18" s="10" t="n"/>
      <c r="I18" s="8">
        <f>IF(SUM($G$4:G18)&lt;=10000,0.45,0.25)</f>
        <v/>
      </c>
      <c r="J18" s="9">
        <f>G18*I18+H18*0.05*G18</f>
        <v/>
      </c>
    </row>
    <row r="19">
      <c r="B19" s="7" t="n"/>
      <c r="C19" s="5" t="n"/>
      <c r="D19" s="5" t="n"/>
      <c r="E19" s="5" t="n"/>
      <c r="F19" s="5" t="n"/>
      <c r="G19" s="10" t="n"/>
      <c r="H19" s="10" t="n"/>
      <c r="I19" s="8">
        <f>IF(SUM($G$4:G19)&lt;=10000,0.45,0.25)</f>
        <v/>
      </c>
      <c r="J19" s="9">
        <f>G19*I19+H19*0.05*G19</f>
        <v/>
      </c>
    </row>
    <row r="20">
      <c r="B20" s="7" t="n"/>
      <c r="C20" s="5" t="n"/>
      <c r="D20" s="5" t="n"/>
      <c r="E20" s="5" t="n"/>
      <c r="F20" s="5" t="n"/>
      <c r="G20" s="10" t="n"/>
      <c r="H20" s="10" t="n"/>
      <c r="I20" s="8">
        <f>IF(SUM($G$4:G20)&lt;=10000,0.45,0.25)</f>
        <v/>
      </c>
      <c r="J20" s="9">
        <f>G20*I20+H20*0.05*G20</f>
        <v/>
      </c>
    </row>
    <row r="21">
      <c r="B21" s="7" t="n"/>
      <c r="C21" s="5" t="n"/>
      <c r="D21" s="5" t="n"/>
      <c r="E21" s="5" t="n"/>
      <c r="F21" s="5" t="n"/>
      <c r="G21" s="10" t="n"/>
      <c r="H21" s="10" t="n"/>
      <c r="I21" s="8">
        <f>IF(SUM($G$4:G21)&lt;=10000,0.45,0.25)</f>
        <v/>
      </c>
      <c r="J21" s="9">
        <f>G21*I21+H21*0.05*G21</f>
        <v/>
      </c>
    </row>
    <row r="22">
      <c r="B22" s="7" t="n"/>
      <c r="C22" s="5" t="n"/>
      <c r="D22" s="5" t="n"/>
      <c r="E22" s="5" t="n"/>
      <c r="F22" s="5" t="n"/>
      <c r="G22" s="10" t="n"/>
      <c r="H22" s="10" t="n"/>
      <c r="I22" s="8">
        <f>IF(SUM($G$4:G22)&lt;=10000,0.45,0.25)</f>
        <v/>
      </c>
      <c r="J22" s="9">
        <f>G22*I22+H22*0.05*G22</f>
        <v/>
      </c>
    </row>
    <row r="23">
      <c r="B23" s="7" t="n"/>
      <c r="C23" s="5" t="n"/>
      <c r="D23" s="5" t="n"/>
      <c r="E23" s="5" t="n"/>
      <c r="F23" s="5" t="n"/>
      <c r="G23" s="10" t="n"/>
      <c r="H23" s="10" t="n"/>
      <c r="I23" s="8">
        <f>IF(SUM($G$4:G23)&lt;=10000,0.45,0.25)</f>
        <v/>
      </c>
      <c r="J23" s="9">
        <f>G23*I23+H23*0.05*G23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F172A"/>
    <outlinePr summaryBelow="1" summaryRight="1"/>
    <pageSetUpPr/>
  </sheetPr>
  <dimension ref="A1:I25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6" customWidth="1" min="5" max="5"/>
    <col width="14" customWidth="1" min="6" max="6"/>
    <col width="16" customWidth="1" min="7" max="7"/>
    <col width="14" customWidth="1" min="8" max="8"/>
  </cols>
  <sheetData>
    <row r="1" ht="40" customHeight="1">
      <c r="A1" s="1" t="n"/>
      <c r="B1" s="2" t="inlineStr">
        <is>
          <t>ANNUAL MILEAGE SUMMARY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6" t="inlineStr">
        <is>
          <t>Month</t>
        </is>
      </c>
      <c r="C3" s="6" t="inlineStr">
        <is>
          <t>Total Miles</t>
        </is>
      </c>
      <c r="D3" s="6" t="inlineStr">
        <is>
          <t>Business Miles</t>
        </is>
      </c>
      <c r="E3" s="6" t="inlineStr">
        <is>
          <t>Passenger Miles</t>
        </is>
      </c>
      <c r="F3" s="6" t="inlineStr">
        <is>
          <t>Claim Rate</t>
        </is>
      </c>
      <c r="G3" s="6" t="inlineStr">
        <is>
          <t>Claim Amount</t>
        </is>
      </c>
      <c r="H3" s="6" t="inlineStr">
        <is>
          <t>Cumulative</t>
        </is>
      </c>
    </row>
    <row r="4">
      <c r="B4" s="5" t="inlineStr">
        <is>
          <t>Apr</t>
        </is>
      </c>
      <c r="C4" s="10" t="n"/>
      <c r="D4" s="11">
        <f>C4</f>
        <v/>
      </c>
      <c r="E4" s="10" t="n"/>
      <c r="F4" s="8">
        <f>IF(H4&lt;=10000,0.45,0.25)</f>
        <v/>
      </c>
      <c r="G4" s="9">
        <f>D4*F4+E4*0.05</f>
        <v/>
      </c>
      <c r="H4" s="11">
        <f>D4</f>
        <v/>
      </c>
    </row>
    <row r="5">
      <c r="B5" s="5" t="inlineStr">
        <is>
          <t>May</t>
        </is>
      </c>
      <c r="C5" s="10" t="n"/>
      <c r="D5" s="11">
        <f>C5</f>
        <v/>
      </c>
      <c r="E5" s="10" t="n"/>
      <c r="F5" s="8">
        <f>IF(H5&lt;=10000,0.45,0.25)</f>
        <v/>
      </c>
      <c r="G5" s="9">
        <f>D5*F5+E5*0.05</f>
        <v/>
      </c>
      <c r="H5" s="11">
        <f>H4+D5</f>
        <v/>
      </c>
    </row>
    <row r="6">
      <c r="B6" s="5" t="inlineStr">
        <is>
          <t>Jun</t>
        </is>
      </c>
      <c r="C6" s="10" t="n"/>
      <c r="D6" s="11">
        <f>C6</f>
        <v/>
      </c>
      <c r="E6" s="10" t="n"/>
      <c r="F6" s="8">
        <f>IF(H6&lt;=10000,0.45,0.25)</f>
        <v/>
      </c>
      <c r="G6" s="9">
        <f>D6*F6+E6*0.05</f>
        <v/>
      </c>
      <c r="H6" s="11">
        <f>H5+D6</f>
        <v/>
      </c>
    </row>
    <row r="7">
      <c r="B7" s="5" t="inlineStr">
        <is>
          <t>Jul</t>
        </is>
      </c>
      <c r="C7" s="10" t="n"/>
      <c r="D7" s="11">
        <f>C7</f>
        <v/>
      </c>
      <c r="E7" s="10" t="n"/>
      <c r="F7" s="8">
        <f>IF(H7&lt;=10000,0.45,0.25)</f>
        <v/>
      </c>
      <c r="G7" s="9">
        <f>D7*F7+E7*0.05</f>
        <v/>
      </c>
      <c r="H7" s="11">
        <f>H6+D7</f>
        <v/>
      </c>
    </row>
    <row r="8">
      <c r="B8" s="5" t="inlineStr">
        <is>
          <t>Aug</t>
        </is>
      </c>
      <c r="C8" s="10" t="n"/>
      <c r="D8" s="11">
        <f>C8</f>
        <v/>
      </c>
      <c r="E8" s="10" t="n"/>
      <c r="F8" s="8">
        <f>IF(H8&lt;=10000,0.45,0.25)</f>
        <v/>
      </c>
      <c r="G8" s="9">
        <f>D8*F8+E8*0.05</f>
        <v/>
      </c>
      <c r="H8" s="11">
        <f>H7+D8</f>
        <v/>
      </c>
    </row>
    <row r="9">
      <c r="B9" s="5" t="inlineStr">
        <is>
          <t>Sep</t>
        </is>
      </c>
      <c r="C9" s="10" t="n"/>
      <c r="D9" s="11">
        <f>C9</f>
        <v/>
      </c>
      <c r="E9" s="10" t="n"/>
      <c r="F9" s="8">
        <f>IF(H9&lt;=10000,0.45,0.25)</f>
        <v/>
      </c>
      <c r="G9" s="9">
        <f>D9*F9+E9*0.05</f>
        <v/>
      </c>
      <c r="H9" s="11">
        <f>H8+D9</f>
        <v/>
      </c>
    </row>
    <row r="10">
      <c r="B10" s="5" t="inlineStr">
        <is>
          <t>Oct</t>
        </is>
      </c>
      <c r="C10" s="10" t="n"/>
      <c r="D10" s="11">
        <f>C10</f>
        <v/>
      </c>
      <c r="E10" s="10" t="n"/>
      <c r="F10" s="8">
        <f>IF(H10&lt;=10000,0.45,0.25)</f>
        <v/>
      </c>
      <c r="G10" s="9">
        <f>D10*F10+E10*0.05</f>
        <v/>
      </c>
      <c r="H10" s="11">
        <f>H9+D10</f>
        <v/>
      </c>
    </row>
    <row r="11">
      <c r="B11" s="5" t="inlineStr">
        <is>
          <t>Nov</t>
        </is>
      </c>
      <c r="C11" s="10" t="n"/>
      <c r="D11" s="11">
        <f>C11</f>
        <v/>
      </c>
      <c r="E11" s="10" t="n"/>
      <c r="F11" s="8">
        <f>IF(H11&lt;=10000,0.45,0.25)</f>
        <v/>
      </c>
      <c r="G11" s="9">
        <f>D11*F11+E11*0.05</f>
        <v/>
      </c>
      <c r="H11" s="11">
        <f>H10+D11</f>
        <v/>
      </c>
    </row>
    <row r="12">
      <c r="B12" s="5" t="inlineStr">
        <is>
          <t>Dec</t>
        </is>
      </c>
      <c r="C12" s="10" t="n"/>
      <c r="D12" s="11">
        <f>C12</f>
        <v/>
      </c>
      <c r="E12" s="10" t="n"/>
      <c r="F12" s="8">
        <f>IF(H12&lt;=10000,0.45,0.25)</f>
        <v/>
      </c>
      <c r="G12" s="9">
        <f>D12*F12+E12*0.05</f>
        <v/>
      </c>
      <c r="H12" s="11">
        <f>H11+D12</f>
        <v/>
      </c>
    </row>
    <row r="13">
      <c r="B13" s="5" t="inlineStr">
        <is>
          <t>Jan</t>
        </is>
      </c>
      <c r="C13" s="10" t="n"/>
      <c r="D13" s="11">
        <f>C13</f>
        <v/>
      </c>
      <c r="E13" s="10" t="n"/>
      <c r="F13" s="8">
        <f>IF(H13&lt;=10000,0.45,0.25)</f>
        <v/>
      </c>
      <c r="G13" s="9">
        <f>D13*F13+E13*0.05</f>
        <v/>
      </c>
      <c r="H13" s="11">
        <f>H12+D13</f>
        <v/>
      </c>
    </row>
    <row r="14">
      <c r="B14" s="5" t="inlineStr">
        <is>
          <t>Feb</t>
        </is>
      </c>
      <c r="C14" s="10" t="n"/>
      <c r="D14" s="11">
        <f>C14</f>
        <v/>
      </c>
      <c r="E14" s="10" t="n"/>
      <c r="F14" s="8">
        <f>IF(H14&lt;=10000,0.45,0.25)</f>
        <v/>
      </c>
      <c r="G14" s="9">
        <f>D14*F14+E14*0.05</f>
        <v/>
      </c>
      <c r="H14" s="11">
        <f>H13+D14</f>
        <v/>
      </c>
    </row>
    <row r="15">
      <c r="B15" s="5" t="inlineStr">
        <is>
          <t>Mar</t>
        </is>
      </c>
      <c r="C15" s="10" t="n"/>
      <c r="D15" s="11">
        <f>C15</f>
        <v/>
      </c>
      <c r="E15" s="10" t="n"/>
      <c r="F15" s="8">
        <f>IF(H15&lt;=10000,0.45,0.25)</f>
        <v/>
      </c>
      <c r="G15" s="9">
        <f>D15*F15+E15*0.05</f>
        <v/>
      </c>
      <c r="H15" s="11">
        <f>H14+D15</f>
        <v/>
      </c>
    </row>
    <row r="16">
      <c r="B16" s="12" t="inlineStr">
        <is>
          <t>TOTALS</t>
        </is>
      </c>
      <c r="C16" s="13">
        <f>SUM(C4:C15)</f>
        <v/>
      </c>
      <c r="D16" s="13">
        <f>SUM(D4:D15)</f>
        <v/>
      </c>
      <c r="E16" s="13">
        <f>SUM(E4:E15)</f>
        <v/>
      </c>
      <c r="G16" s="14">
        <f>SUM(G4:G15)</f>
        <v/>
      </c>
    </row>
    <row r="18">
      <c r="B18" s="3" t="inlineStr">
        <is>
          <t>MILEAGE CLAIM SUMMARY</t>
        </is>
      </c>
    </row>
    <row r="19">
      <c r="B19" s="4" t="inlineStr">
        <is>
          <t>Total business miles</t>
        </is>
      </c>
      <c r="C19" s="13">
        <f>D16</f>
        <v/>
      </c>
    </row>
    <row r="20">
      <c r="B20" s="4" t="inlineStr">
        <is>
          <t>Miles at 45p rate</t>
        </is>
      </c>
      <c r="C20" s="11">
        <f>MIN(C15,10000)</f>
        <v/>
      </c>
    </row>
    <row r="21">
      <c r="B21" s="4" t="inlineStr">
        <is>
          <t>Miles at 25p rate</t>
        </is>
      </c>
      <c r="C21" s="11">
        <f>MAX(C15-10000,0)</f>
        <v/>
      </c>
    </row>
    <row r="22">
      <c r="B22" s="4" t="inlineStr">
        <is>
          <t>Claim at 45p rate</t>
        </is>
      </c>
      <c r="C22" s="9">
        <f>C16*0.45</f>
        <v/>
      </c>
    </row>
    <row r="23">
      <c r="B23" s="4" t="inlineStr">
        <is>
          <t>Claim at 25p rate</t>
        </is>
      </c>
      <c r="D23" s="9">
        <f>C18*0.25</f>
        <v/>
      </c>
    </row>
    <row r="24">
      <c r="B24" s="4" t="inlineStr">
        <is>
          <t>Passenger supplement</t>
        </is>
      </c>
      <c r="C24" s="9">
        <f>E15*0.05</f>
        <v/>
      </c>
    </row>
    <row r="25">
      <c r="B25" s="15" t="inlineStr">
        <is>
          <t>TOTAL TAX-FREE CLAIM</t>
        </is>
      </c>
      <c r="C25" s="16">
        <f>C19+C20+C21</f>
        <v/>
      </c>
      <c r="D25" s="17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2026-06-12T19:43:23Z</dcterms:created>
  <dcterms:modified xmlns:dcterms="http://purl.org/dc/terms/" xmlns:xsi="http://www.w3.org/2001/XMLSchema-instance" xsi:type="dcterms:W3CDTF">2026-06-12T19:43:23Z</dcterms:modified>
</cp:coreProperties>
</file>